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<sst xmlns="http://schemas.openxmlformats.org/spreadsheetml/2006/main" count="56" uniqueCount="39">
  <si>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r>
      <t xml:space="preserve">Verkürzungsfaktor  </t>
    </r>
    <r>
      <rPr>
        <b/>
        <sz val="12"/>
        <rFont val="Arial"/>
        <family val="2"/>
      </rPr>
      <t xml:space="preserve"> </t>
    </r>
    <r>
      <rPr>
        <b/>
        <sz val="12"/>
        <color indexed="11"/>
        <rFont val="Arial"/>
        <family val="2"/>
      </rPr>
      <t>L0</t>
    </r>
  </si>
  <si>
    <t>RG 58</t>
  </si>
  <si>
    <t>Frequenz</t>
  </si>
  <si>
    <t>MHz</t>
  </si>
  <si>
    <r>
      <t xml:space="preserve">Verkürzungsfaktor </t>
    </r>
    <r>
      <rPr>
        <b/>
        <sz val="12"/>
        <rFont val="Arial"/>
        <family val="2"/>
      </rPr>
      <t xml:space="preserve"> </t>
    </r>
    <r>
      <rPr>
        <b/>
        <sz val="12"/>
        <color indexed="11"/>
        <rFont val="Arial"/>
        <family val="2"/>
      </rPr>
      <t>L1/L2</t>
    </r>
  </si>
  <si>
    <t>Lambda</t>
  </si>
  <si>
    <t>m</t>
  </si>
  <si>
    <t>Lambda 1/2</t>
  </si>
  <si>
    <t>Länge  L0 =</t>
  </si>
  <si>
    <t>L1 =</t>
  </si>
  <si>
    <t>L0</t>
  </si>
  <si>
    <t>L2 =</t>
  </si>
  <si>
    <t>L4</t>
  </si>
  <si>
    <r>
      <t>Länge L3</t>
    </r>
    <r>
      <rPr>
        <sz val="12"/>
        <rFont val="Arial"/>
        <family val="0"/>
      </rPr>
      <t xml:space="preserve"> = L1 + L2</t>
    </r>
  </si>
  <si>
    <t>Meter</t>
  </si>
  <si>
    <r>
      <t>Länge L4</t>
    </r>
    <r>
      <rPr>
        <sz val="12"/>
        <rFont val="Arial"/>
        <family val="0"/>
      </rPr>
      <t xml:space="preserve"> = L0 +L1</t>
    </r>
  </si>
  <si>
    <t>L1</t>
  </si>
  <si>
    <t>Gesamtlänge =</t>
  </si>
  <si>
    <t>L3</t>
  </si>
  <si>
    <t>L2</t>
  </si>
  <si>
    <t>Kurzschluss</t>
  </si>
  <si>
    <t>Material Liste</t>
  </si>
  <si>
    <t>PL T-Stecker</t>
  </si>
  <si>
    <t>1 Stück</t>
  </si>
  <si>
    <t>oder</t>
  </si>
  <si>
    <t>BNC T-Stecker</t>
  </si>
  <si>
    <t>PL Stecker</t>
  </si>
  <si>
    <t>2 Stück</t>
  </si>
  <si>
    <t>BNC Stecker</t>
  </si>
  <si>
    <t>Seilklemme</t>
  </si>
  <si>
    <t>RINGZUNGE M 8</t>
  </si>
  <si>
    <t>2;5 ² mm</t>
  </si>
  <si>
    <t>Blau</t>
  </si>
  <si>
    <t>Koaxialkabel RG 58 ca. Gesammt</t>
  </si>
  <si>
    <t>Stub</t>
  </si>
  <si>
    <t>Maße +10 %</t>
  </si>
  <si>
    <t>Strahler</t>
  </si>
  <si>
    <t>Schrumpfschlauch</t>
  </si>
  <si>
    <t>Lambda Halbe Coax Antenne nach DL5PC / DJ8EI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</si>
</sst>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1"/>
      <name val="Arial"/>
      <family val="2"/>
    </font>
    <font>
      <sz val="11"/>
      <name val="Arial"/>
      <family val="0"/>
    </font>
    <font>
      <b/>
      <sz val="14"/>
      <color indexed="11"/>
      <name val="Arial"/>
      <family val="2"/>
    </font>
    <font>
      <b/>
      <sz val="14"/>
      <color indexed="10"/>
      <name val="Arial"/>
      <family val="2"/>
    </font>
    <font>
      <b/>
      <sz val="14"/>
      <color indexed="40"/>
      <name val="Arial"/>
      <family val="2"/>
    </font>
    <font>
      <sz val="12"/>
      <color indexed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64" fontId="3" fillId="33" borderId="12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3" fillId="34" borderId="12" xfId="0" applyNumberFormat="1" applyFont="1" applyFill="1" applyBorder="1" applyAlignment="1">
      <alignment/>
    </xf>
    <xf numFmtId="10" fontId="5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0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164" fontId="3" fillId="35" borderId="12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164" fontId="3" fillId="36" borderId="12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Border="1" applyAlignment="1">
      <alignment/>
    </xf>
    <xf numFmtId="0" fontId="3" fillId="37" borderId="23" xfId="0" applyFont="1" applyFill="1" applyBorder="1" applyAlignment="1">
      <alignment/>
    </xf>
    <xf numFmtId="0" fontId="0" fillId="37" borderId="11" xfId="0" applyFill="1" applyBorder="1" applyAlignment="1">
      <alignment/>
    </xf>
    <xf numFmtId="0" fontId="2" fillId="37" borderId="27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0" fillId="37" borderId="15" xfId="0" applyFill="1" applyBorder="1" applyAlignment="1">
      <alignment/>
    </xf>
    <xf numFmtId="0" fontId="2" fillId="37" borderId="29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30" xfId="0" applyBorder="1" applyAlignment="1">
      <alignment/>
    </xf>
    <xf numFmtId="0" fontId="2" fillId="0" borderId="29" xfId="0" applyFont="1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0" borderId="3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24" xfId="0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9</xdr:row>
      <xdr:rowOff>0</xdr:rowOff>
    </xdr:from>
    <xdr:to>
      <xdr:col>11</xdr:col>
      <xdr:colOff>371475</xdr:colOff>
      <xdr:row>14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6267450" y="1885950"/>
          <a:ext cx="0" cy="1857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16</xdr:row>
      <xdr:rowOff>47625</xdr:rowOff>
    </xdr:from>
    <xdr:to>
      <xdr:col>11</xdr:col>
      <xdr:colOff>371475</xdr:colOff>
      <xdr:row>23</xdr:row>
      <xdr:rowOff>76200</xdr:rowOff>
    </xdr:to>
    <xdr:sp>
      <xdr:nvSpPr>
        <xdr:cNvPr id="2" name="Line 2"/>
        <xdr:cNvSpPr>
          <a:spLocks/>
        </xdr:cNvSpPr>
      </xdr:nvSpPr>
      <xdr:spPr>
        <a:xfrm>
          <a:off x="6257925" y="4029075"/>
          <a:ext cx="9525" cy="1533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15</xdr:row>
      <xdr:rowOff>19050</xdr:rowOff>
    </xdr:from>
    <xdr:to>
      <xdr:col>10</xdr:col>
      <xdr:colOff>161925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62625" y="3762375"/>
          <a:ext cx="0" cy="1276350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22</xdr:row>
      <xdr:rowOff>19050</xdr:rowOff>
    </xdr:from>
    <xdr:to>
      <xdr:col>10</xdr:col>
      <xdr:colOff>152400</xdr:colOff>
      <xdr:row>27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5753100" y="5295900"/>
          <a:ext cx="0" cy="990600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11</xdr:row>
      <xdr:rowOff>114300</xdr:rowOff>
    </xdr:from>
    <xdr:to>
      <xdr:col>5</xdr:col>
      <xdr:colOff>552450</xdr:colOff>
      <xdr:row>11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181350" y="3076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11</xdr:row>
      <xdr:rowOff>123825</xdr:rowOff>
    </xdr:from>
    <xdr:to>
      <xdr:col>5</xdr:col>
      <xdr:colOff>552450</xdr:colOff>
      <xdr:row>19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572000" y="30861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19</xdr:row>
      <xdr:rowOff>104775</xdr:rowOff>
    </xdr:from>
    <xdr:to>
      <xdr:col>7</xdr:col>
      <xdr:colOff>85725</xdr:colOff>
      <xdr:row>19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4572000" y="46958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12</xdr:row>
      <xdr:rowOff>104775</xdr:rowOff>
    </xdr:from>
    <xdr:to>
      <xdr:col>5</xdr:col>
      <xdr:colOff>361950</xdr:colOff>
      <xdr:row>12</xdr:row>
      <xdr:rowOff>104775</xdr:rowOff>
    </xdr:to>
    <xdr:sp>
      <xdr:nvSpPr>
        <xdr:cNvPr id="8" name="Line 8"/>
        <xdr:cNvSpPr>
          <a:spLocks/>
        </xdr:cNvSpPr>
      </xdr:nvSpPr>
      <xdr:spPr>
        <a:xfrm>
          <a:off x="3219450" y="3305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12</xdr:row>
      <xdr:rowOff>104775</xdr:rowOff>
    </xdr:from>
    <xdr:to>
      <xdr:col>5</xdr:col>
      <xdr:colOff>371475</xdr:colOff>
      <xdr:row>26</xdr:row>
      <xdr:rowOff>95250</xdr:rowOff>
    </xdr:to>
    <xdr:sp>
      <xdr:nvSpPr>
        <xdr:cNvPr id="9" name="Line 9"/>
        <xdr:cNvSpPr>
          <a:spLocks/>
        </xdr:cNvSpPr>
      </xdr:nvSpPr>
      <xdr:spPr>
        <a:xfrm>
          <a:off x="4381500" y="3305175"/>
          <a:ext cx="9525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26</xdr:row>
      <xdr:rowOff>85725</xdr:rowOff>
    </xdr:from>
    <xdr:to>
      <xdr:col>7</xdr:col>
      <xdr:colOff>152400</xdr:colOff>
      <xdr:row>26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4371975" y="59531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</xdr:row>
      <xdr:rowOff>114300</xdr:rowOff>
    </xdr:from>
    <xdr:to>
      <xdr:col>6</xdr:col>
      <xdr:colOff>190500</xdr:colOff>
      <xdr:row>10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152775" y="2867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114300</xdr:rowOff>
    </xdr:from>
    <xdr:to>
      <xdr:col>6</xdr:col>
      <xdr:colOff>190500</xdr:colOff>
      <xdr:row>11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4762500" y="2867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11</xdr:row>
      <xdr:rowOff>95250</xdr:rowOff>
    </xdr:from>
    <xdr:to>
      <xdr:col>8</xdr:col>
      <xdr:colOff>38100</xdr:colOff>
      <xdr:row>11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4752975" y="30575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</xdr:rowOff>
    </xdr:from>
    <xdr:to>
      <xdr:col>9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5476875" y="1895475"/>
          <a:ext cx="0" cy="2695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9525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5486400" y="48387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9</xdr:col>
      <xdr:colOff>9525</xdr:colOff>
      <xdr:row>27</xdr:row>
      <xdr:rowOff>200025</xdr:rowOff>
    </xdr:to>
    <xdr:sp>
      <xdr:nvSpPr>
        <xdr:cNvPr id="16" name="Line 16"/>
        <xdr:cNvSpPr>
          <a:spLocks/>
        </xdr:cNvSpPr>
      </xdr:nvSpPr>
      <xdr:spPr>
        <a:xfrm flipH="1">
          <a:off x="5476875" y="61055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66675</xdr:rowOff>
    </xdr:from>
    <xdr:to>
      <xdr:col>9</xdr:col>
      <xdr:colOff>104775</xdr:colOff>
      <xdr:row>28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5476875" y="6372225"/>
          <a:ext cx="104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5476875" y="630555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28</xdr:row>
      <xdr:rowOff>9525</xdr:rowOff>
    </xdr:from>
    <xdr:to>
      <xdr:col>9</xdr:col>
      <xdr:colOff>95250</xdr:colOff>
      <xdr:row>28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5572125" y="6315075"/>
          <a:ext cx="0" cy="57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114300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114925" y="557212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27</xdr:row>
      <xdr:rowOff>114300</xdr:rowOff>
    </xdr:from>
    <xdr:to>
      <xdr:col>7</xdr:col>
      <xdr:colOff>76200</xdr:colOff>
      <xdr:row>28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3800475" y="6210300"/>
          <a:ext cx="139065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19050</xdr:rowOff>
    </xdr:from>
    <xdr:to>
      <xdr:col>9</xdr:col>
      <xdr:colOff>95250</xdr:colOff>
      <xdr:row>27</xdr:row>
      <xdr:rowOff>200025</xdr:rowOff>
    </xdr:to>
    <xdr:sp>
      <xdr:nvSpPr>
        <xdr:cNvPr id="22" name="Line 22"/>
        <xdr:cNvSpPr>
          <a:spLocks/>
        </xdr:cNvSpPr>
      </xdr:nvSpPr>
      <xdr:spPr>
        <a:xfrm>
          <a:off x="5572125" y="3762375"/>
          <a:ext cx="0" cy="25336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8</xdr:col>
      <xdr:colOff>19050</xdr:colOff>
      <xdr:row>23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5372100" y="3752850"/>
          <a:ext cx="0" cy="1752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9525</xdr:rowOff>
    </xdr:from>
    <xdr:to>
      <xdr:col>8</xdr:col>
      <xdr:colOff>28575</xdr:colOff>
      <xdr:row>28</xdr:row>
      <xdr:rowOff>9525</xdr:rowOff>
    </xdr:to>
    <xdr:sp>
      <xdr:nvSpPr>
        <xdr:cNvPr id="24" name="Line 24"/>
        <xdr:cNvSpPr>
          <a:spLocks/>
        </xdr:cNvSpPr>
      </xdr:nvSpPr>
      <xdr:spPr>
        <a:xfrm>
          <a:off x="5381625" y="5667375"/>
          <a:ext cx="0" cy="647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19050</xdr:rowOff>
    </xdr:from>
    <xdr:to>
      <xdr:col>8</xdr:col>
      <xdr:colOff>19050</xdr:colOff>
      <xdr:row>23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5114925" y="5505450"/>
          <a:ext cx="2571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66675</xdr:rowOff>
    </xdr:from>
    <xdr:to>
      <xdr:col>8</xdr:col>
      <xdr:colOff>38100</xdr:colOff>
      <xdr:row>24</xdr:row>
      <xdr:rowOff>66675</xdr:rowOff>
    </xdr:to>
    <xdr:sp>
      <xdr:nvSpPr>
        <xdr:cNvPr id="26" name="Line 26"/>
        <xdr:cNvSpPr>
          <a:spLocks/>
        </xdr:cNvSpPr>
      </xdr:nvSpPr>
      <xdr:spPr>
        <a:xfrm>
          <a:off x="5114925" y="5638800"/>
          <a:ext cx="2762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9525</xdr:rowOff>
    </xdr:from>
    <xdr:to>
      <xdr:col>8</xdr:col>
      <xdr:colOff>28575</xdr:colOff>
      <xdr:row>28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5381625" y="6315075"/>
          <a:ext cx="0" cy="66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66675</xdr:rowOff>
    </xdr:from>
    <xdr:to>
      <xdr:col>8</xdr:col>
      <xdr:colOff>104775</xdr:colOff>
      <xdr:row>28</xdr:row>
      <xdr:rowOff>66675</xdr:rowOff>
    </xdr:to>
    <xdr:sp>
      <xdr:nvSpPr>
        <xdr:cNvPr id="28" name="Line 28"/>
        <xdr:cNvSpPr>
          <a:spLocks/>
        </xdr:cNvSpPr>
      </xdr:nvSpPr>
      <xdr:spPr>
        <a:xfrm flipV="1">
          <a:off x="5381625" y="6372225"/>
          <a:ext cx="76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11.421875" style="15" customWidth="1"/>
    <col min="2" max="3" width="9.7109375" style="15" customWidth="1"/>
    <col min="4" max="4" width="13.00390625" style="15" customWidth="1"/>
    <col min="5" max="5" width="16.421875" style="15" customWidth="1"/>
    <col min="6" max="6" width="8.28125" style="0" customWidth="1"/>
    <col min="7" max="7" width="8.140625" style="0" customWidth="1"/>
    <col min="8" max="8" width="3.57421875" style="15" customWidth="1"/>
    <col min="9" max="9" width="1.8515625" style="69" customWidth="1"/>
    <col min="10" max="10" width="1.8515625" style="0" customWidth="1"/>
    <col min="11" max="11" width="4.421875" style="0" customWidth="1"/>
  </cols>
  <sheetData>
    <row r="1" spans="1:12" ht="21" customHeight="1" thickBot="1">
      <c r="A1" s="84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6.5" thickBot="1">
      <c r="A2" s="1"/>
      <c r="B2" s="2"/>
      <c r="C2" s="2"/>
      <c r="D2" s="2"/>
      <c r="E2" s="2"/>
      <c r="F2" s="3"/>
      <c r="G2" s="3"/>
      <c r="H2" s="2"/>
      <c r="I2" s="4"/>
      <c r="J2" s="3"/>
      <c r="K2" s="3"/>
      <c r="L2" s="5"/>
    </row>
    <row r="3" spans="1:12" ht="16.5" thickBot="1">
      <c r="A3" s="1"/>
      <c r="B3" s="2"/>
      <c r="C3" s="2"/>
      <c r="D3" s="6" t="s">
        <v>0</v>
      </c>
      <c r="E3" s="6"/>
      <c r="F3" s="7" t="s">
        <v>1</v>
      </c>
      <c r="G3" s="8">
        <v>0.96</v>
      </c>
      <c r="H3" s="9"/>
      <c r="I3" s="4"/>
      <c r="J3" s="3"/>
      <c r="K3" s="3"/>
      <c r="L3" s="5"/>
    </row>
    <row r="4" spans="1:12" ht="16.5" thickBot="1">
      <c r="A4" s="1"/>
      <c r="B4" s="2"/>
      <c r="C4" s="2"/>
      <c r="D4" s="2"/>
      <c r="E4" s="2"/>
      <c r="F4" s="3"/>
      <c r="G4" s="3"/>
      <c r="H4" s="9"/>
      <c r="I4" s="4"/>
      <c r="J4" s="3"/>
      <c r="K4" s="3"/>
      <c r="L4" s="5"/>
    </row>
    <row r="5" spans="1:12" ht="16.5" thickBot="1">
      <c r="A5" s="10" t="s">
        <v>2</v>
      </c>
      <c r="B5" s="11">
        <v>145</v>
      </c>
      <c r="C5" s="2" t="s">
        <v>3</v>
      </c>
      <c r="D5" s="6" t="s">
        <v>4</v>
      </c>
      <c r="E5" s="6"/>
      <c r="F5" s="7" t="s">
        <v>1</v>
      </c>
      <c r="G5" s="8">
        <v>0.66</v>
      </c>
      <c r="H5" s="9"/>
      <c r="I5" s="4"/>
      <c r="J5" s="3"/>
      <c r="K5" s="3"/>
      <c r="L5" s="5"/>
    </row>
    <row r="6" spans="1:12" ht="15.75">
      <c r="A6" s="1"/>
      <c r="B6" s="2"/>
      <c r="C6" s="2"/>
      <c r="D6" s="2"/>
      <c r="E6" s="2"/>
      <c r="F6" s="3"/>
      <c r="G6" s="3"/>
      <c r="H6" s="2"/>
      <c r="I6" s="4"/>
      <c r="J6" s="3"/>
      <c r="K6" s="3"/>
      <c r="L6" s="5"/>
    </row>
    <row r="7" spans="1:12" s="15" customFormat="1" ht="16.5" thickBot="1">
      <c r="A7" s="10" t="s">
        <v>5</v>
      </c>
      <c r="B7" s="12">
        <f>SUM(300/B5)</f>
        <v>2.0689655172413794</v>
      </c>
      <c r="C7" s="6" t="s">
        <v>6</v>
      </c>
      <c r="D7" s="2" t="s">
        <v>7</v>
      </c>
      <c r="E7" s="13">
        <f>SUM(B7/2)</f>
        <v>1.0344827586206897</v>
      </c>
      <c r="F7" s="2" t="s">
        <v>6</v>
      </c>
      <c r="G7" s="2"/>
      <c r="H7" s="2"/>
      <c r="I7" s="2"/>
      <c r="J7" s="2"/>
      <c r="K7" s="2"/>
      <c r="L7" s="14"/>
    </row>
    <row r="8" spans="1:12" ht="16.5" thickTop="1">
      <c r="A8" s="1"/>
      <c r="B8" s="2"/>
      <c r="C8" s="2"/>
      <c r="D8" s="2"/>
      <c r="E8" s="2"/>
      <c r="F8" s="3"/>
      <c r="G8" s="3"/>
      <c r="H8" s="2"/>
      <c r="I8" s="4"/>
      <c r="J8" s="3"/>
      <c r="K8" s="3"/>
      <c r="L8" s="5"/>
    </row>
    <row r="9" spans="1:12" ht="12.75" customHeight="1">
      <c r="A9" s="1"/>
      <c r="B9" s="2"/>
      <c r="C9" s="2"/>
      <c r="D9" s="2"/>
      <c r="E9" s="2"/>
      <c r="F9" s="3"/>
      <c r="G9" s="3"/>
      <c r="H9" s="2"/>
      <c r="I9" s="4"/>
      <c r="J9" s="16"/>
      <c r="K9" s="16"/>
      <c r="L9" s="17"/>
    </row>
    <row r="10" spans="1:12" ht="68.25" customHeight="1" thickBot="1">
      <c r="A10" s="1"/>
      <c r="B10" s="2"/>
      <c r="C10" s="2"/>
      <c r="D10" s="2"/>
      <c r="E10" s="2"/>
      <c r="F10" s="3"/>
      <c r="G10" s="3"/>
      <c r="H10" s="2"/>
      <c r="I10" s="18"/>
      <c r="J10" s="19"/>
      <c r="K10" s="3"/>
      <c r="L10" s="5"/>
    </row>
    <row r="11" spans="1:12" ht="16.5" customHeight="1" thickBot="1">
      <c r="A11" s="87" t="s">
        <v>8</v>
      </c>
      <c r="B11" s="88"/>
      <c r="C11" s="21"/>
      <c r="D11" s="22">
        <f>SUM(E7*G3)</f>
        <v>0.993103448275862</v>
      </c>
      <c r="E11" s="2" t="s">
        <v>6</v>
      </c>
      <c r="F11" s="3"/>
      <c r="G11" s="3"/>
      <c r="H11" s="2"/>
      <c r="I11" s="18"/>
      <c r="J11" s="19"/>
      <c r="K11" s="3"/>
      <c r="L11" s="5"/>
    </row>
    <row r="12" spans="1:12" ht="18.75" customHeight="1" thickBot="1">
      <c r="A12" s="1"/>
      <c r="B12" s="20" t="s">
        <v>9</v>
      </c>
      <c r="C12" s="23">
        <v>0.864</v>
      </c>
      <c r="D12" s="22">
        <f>SUM(0.864*D18)</f>
        <v>0.294951724137931</v>
      </c>
      <c r="E12" s="2" t="s">
        <v>6</v>
      </c>
      <c r="F12" s="3"/>
      <c r="G12" s="3"/>
      <c r="H12" s="2"/>
      <c r="I12" s="18"/>
      <c r="J12" s="24" t="s">
        <v>10</v>
      </c>
      <c r="K12" s="3"/>
      <c r="L12" s="5"/>
    </row>
    <row r="13" spans="1:12" ht="16.5" customHeight="1" thickBot="1">
      <c r="A13" s="1"/>
      <c r="B13" s="20" t="s">
        <v>11</v>
      </c>
      <c r="C13" s="25">
        <v>0.136</v>
      </c>
      <c r="D13" s="22">
        <f>SUM(0.136*D18)</f>
        <v>0.046427586206896555</v>
      </c>
      <c r="E13" s="2" t="s">
        <v>6</v>
      </c>
      <c r="F13" s="3"/>
      <c r="G13" s="3"/>
      <c r="H13" s="2"/>
      <c r="I13" s="26"/>
      <c r="J13" s="27"/>
      <c r="K13" s="2"/>
      <c r="L13" s="5"/>
    </row>
    <row r="14" spans="1:12" ht="15.75" customHeight="1" thickBot="1">
      <c r="A14" s="1"/>
      <c r="B14" s="2"/>
      <c r="C14" s="28">
        <v>1</v>
      </c>
      <c r="D14" s="2"/>
      <c r="E14" s="2"/>
      <c r="F14" s="3"/>
      <c r="G14" s="3"/>
      <c r="H14" s="2"/>
      <c r="I14" s="18"/>
      <c r="J14" s="19"/>
      <c r="K14" s="3"/>
      <c r="L14" s="5"/>
    </row>
    <row r="15" spans="1:12" ht="10.5" customHeight="1" thickBot="1" thickTop="1">
      <c r="A15" s="1"/>
      <c r="B15" s="2"/>
      <c r="C15" s="2"/>
      <c r="D15" s="2"/>
      <c r="E15" s="2"/>
      <c r="F15" s="3"/>
      <c r="G15" s="3"/>
      <c r="H15" s="2"/>
      <c r="I15" s="29"/>
      <c r="J15" s="30"/>
      <c r="K15" s="16"/>
      <c r="L15" s="5"/>
    </row>
    <row r="16" spans="1:12" ht="18.75" customHeight="1">
      <c r="A16" s="1"/>
      <c r="B16" s="2"/>
      <c r="C16" s="2"/>
      <c r="D16" s="2"/>
      <c r="E16" s="2"/>
      <c r="F16" s="3"/>
      <c r="G16" s="3"/>
      <c r="H16" s="2"/>
      <c r="I16" s="31"/>
      <c r="J16" s="32"/>
      <c r="K16" s="3"/>
      <c r="L16" s="33" t="s">
        <v>12</v>
      </c>
    </row>
    <row r="17" spans="1:12" ht="16.5" thickBot="1">
      <c r="A17" s="1"/>
      <c r="B17" s="2"/>
      <c r="C17" s="2"/>
      <c r="D17" s="2"/>
      <c r="E17" s="2"/>
      <c r="F17" s="3"/>
      <c r="G17" s="3"/>
      <c r="H17" s="2"/>
      <c r="I17" s="34"/>
      <c r="J17" s="5"/>
      <c r="K17" s="3"/>
      <c r="L17" s="5"/>
    </row>
    <row r="18" spans="1:12" ht="17.25" customHeight="1" thickBot="1">
      <c r="A18" s="35" t="s">
        <v>13</v>
      </c>
      <c r="B18" s="2"/>
      <c r="C18" s="2"/>
      <c r="D18" s="36">
        <f>SUM(B7/4*G5)</f>
        <v>0.3413793103448276</v>
      </c>
      <c r="E18" s="37" t="s">
        <v>14</v>
      </c>
      <c r="F18" s="3"/>
      <c r="G18" s="3"/>
      <c r="H18" s="2"/>
      <c r="I18" s="34"/>
      <c r="J18" s="5"/>
      <c r="K18" s="3"/>
      <c r="L18" s="5"/>
    </row>
    <row r="19" spans="1:12" ht="14.25" customHeight="1" thickBot="1">
      <c r="A19" s="1"/>
      <c r="B19" s="2"/>
      <c r="C19" s="2"/>
      <c r="D19" s="2"/>
      <c r="E19" s="2"/>
      <c r="F19" s="3"/>
      <c r="G19" s="3"/>
      <c r="H19" s="2"/>
      <c r="I19" s="34"/>
      <c r="J19" s="5"/>
      <c r="K19" s="3"/>
      <c r="L19" s="5"/>
    </row>
    <row r="20" spans="1:12" ht="18.75" thickBot="1">
      <c r="A20" s="35" t="s">
        <v>15</v>
      </c>
      <c r="B20" s="2"/>
      <c r="C20" s="2"/>
      <c r="D20" s="38">
        <f>SUM(D11:D12)</f>
        <v>1.288055172413793</v>
      </c>
      <c r="E20" s="2" t="s">
        <v>14</v>
      </c>
      <c r="F20" s="3"/>
      <c r="G20" s="3"/>
      <c r="H20" s="2"/>
      <c r="I20" s="89" t="s">
        <v>16</v>
      </c>
      <c r="J20" s="90"/>
      <c r="K20" s="3"/>
      <c r="L20" s="5"/>
    </row>
    <row r="21" spans="1:12" ht="16.5" thickBot="1">
      <c r="A21" s="1"/>
      <c r="B21" s="2"/>
      <c r="C21" s="2"/>
      <c r="D21" s="2"/>
      <c r="E21" s="2"/>
      <c r="F21" s="3"/>
      <c r="G21" s="3"/>
      <c r="H21" s="2"/>
      <c r="I21" s="34"/>
      <c r="J21" s="5"/>
      <c r="K21" s="3"/>
      <c r="L21" s="5"/>
    </row>
    <row r="22" spans="1:12" ht="18.75" thickBot="1">
      <c r="A22" s="87" t="s">
        <v>17</v>
      </c>
      <c r="B22" s="88"/>
      <c r="C22" s="2"/>
      <c r="D22" s="39">
        <f>SUM(D11:D13)</f>
        <v>1.3344827586206895</v>
      </c>
      <c r="E22" s="37" t="s">
        <v>14</v>
      </c>
      <c r="F22" s="3"/>
      <c r="G22" s="3"/>
      <c r="H22" s="2"/>
      <c r="I22" s="40"/>
      <c r="J22" s="41"/>
      <c r="K22" s="42" t="s">
        <v>18</v>
      </c>
      <c r="L22" s="5"/>
    </row>
    <row r="23" spans="1:12" ht="16.5" thickBot="1">
      <c r="A23" s="1"/>
      <c r="B23" s="2"/>
      <c r="C23" s="2"/>
      <c r="D23" s="2"/>
      <c r="E23" s="2"/>
      <c r="F23" s="3"/>
      <c r="G23" s="3"/>
      <c r="H23" s="2"/>
      <c r="I23" s="43"/>
      <c r="J23" s="44"/>
      <c r="K23" s="3"/>
      <c r="L23" s="5"/>
    </row>
    <row r="24" spans="1:12" ht="6.75" customHeight="1">
      <c r="A24" s="1"/>
      <c r="B24" s="2"/>
      <c r="C24" s="2"/>
      <c r="D24" s="2"/>
      <c r="E24" s="2"/>
      <c r="F24" s="3"/>
      <c r="G24" s="3"/>
      <c r="H24" s="45"/>
      <c r="I24" s="46"/>
      <c r="J24" s="47"/>
      <c r="K24" s="3"/>
      <c r="L24" s="17"/>
    </row>
    <row r="25" spans="1:12" ht="6.75" customHeight="1" thickBot="1">
      <c r="A25" s="1"/>
      <c r="B25" s="2"/>
      <c r="C25" s="2"/>
      <c r="D25" s="2"/>
      <c r="E25" s="2"/>
      <c r="F25" s="3"/>
      <c r="G25" s="3"/>
      <c r="H25" s="48"/>
      <c r="I25" s="49"/>
      <c r="J25" s="44"/>
      <c r="K25" s="3"/>
      <c r="L25" s="5"/>
    </row>
    <row r="26" spans="1:12" ht="16.5" thickBot="1">
      <c r="A26" s="1"/>
      <c r="B26" s="2"/>
      <c r="C26" s="2"/>
      <c r="D26" s="2"/>
      <c r="E26" s="2"/>
      <c r="F26" s="3"/>
      <c r="G26" s="3"/>
      <c r="H26" s="2"/>
      <c r="I26" s="43"/>
      <c r="J26" s="44"/>
      <c r="K26" s="3"/>
      <c r="L26" s="5"/>
    </row>
    <row r="27" spans="1:12" ht="18">
      <c r="A27" s="1"/>
      <c r="B27" s="2"/>
      <c r="C27" s="2"/>
      <c r="D27" s="2"/>
      <c r="E27" s="2"/>
      <c r="F27" s="3"/>
      <c r="G27" s="3"/>
      <c r="H27" s="2"/>
      <c r="I27" s="80" t="s">
        <v>19</v>
      </c>
      <c r="J27" s="81"/>
      <c r="K27" s="3"/>
      <c r="L27" s="5"/>
    </row>
    <row r="28" spans="1:12" ht="16.5" thickBot="1">
      <c r="A28" s="1"/>
      <c r="B28" s="2"/>
      <c r="C28" s="2"/>
      <c r="D28" s="2"/>
      <c r="E28" s="50" t="s">
        <v>20</v>
      </c>
      <c r="F28" s="3"/>
      <c r="G28" s="3"/>
      <c r="H28" s="2"/>
      <c r="I28" s="40"/>
      <c r="J28" s="41"/>
      <c r="K28" s="51"/>
      <c r="L28" s="5"/>
    </row>
    <row r="29" spans="1:12" ht="16.5" thickBot="1">
      <c r="A29" s="52"/>
      <c r="B29" s="37"/>
      <c r="C29" s="37"/>
      <c r="D29" s="37"/>
      <c r="E29" s="37"/>
      <c r="F29" s="53"/>
      <c r="G29" s="53"/>
      <c r="H29" s="37"/>
      <c r="I29" s="54"/>
      <c r="J29" s="53"/>
      <c r="K29" s="53"/>
      <c r="L29" s="41"/>
    </row>
    <row r="30" spans="1:12" ht="16.5" thickBot="1">
      <c r="A30" s="55" t="s">
        <v>21</v>
      </c>
      <c r="B30" s="56"/>
      <c r="C30" s="56"/>
      <c r="D30" s="56"/>
      <c r="E30" s="56"/>
      <c r="F30" s="57"/>
      <c r="G30" s="57"/>
      <c r="H30" s="56"/>
      <c r="I30" s="58"/>
      <c r="J30" s="57"/>
      <c r="K30" s="57"/>
      <c r="L30" s="59"/>
    </row>
    <row r="31" spans="1:12" ht="15.75" customHeight="1">
      <c r="A31" s="82" t="s">
        <v>22</v>
      </c>
      <c r="B31" s="83"/>
      <c r="C31" s="60" t="s">
        <v>23</v>
      </c>
      <c r="D31" s="61" t="s">
        <v>24</v>
      </c>
      <c r="E31" s="83" t="s">
        <v>25</v>
      </c>
      <c r="F31" s="83"/>
      <c r="G31" s="60" t="s">
        <v>23</v>
      </c>
      <c r="H31" s="62"/>
      <c r="I31" s="62"/>
      <c r="J31" s="62"/>
      <c r="K31" s="62"/>
      <c r="L31" s="63"/>
    </row>
    <row r="32" spans="1:12" ht="15.75" customHeight="1">
      <c r="A32" s="76" t="s">
        <v>26</v>
      </c>
      <c r="B32" s="77"/>
      <c r="C32" s="64" t="s">
        <v>27</v>
      </c>
      <c r="D32" s="2"/>
      <c r="E32" s="77" t="s">
        <v>28</v>
      </c>
      <c r="F32" s="77"/>
      <c r="G32" s="64" t="s">
        <v>27</v>
      </c>
      <c r="H32" s="65"/>
      <c r="I32" s="65"/>
      <c r="J32" s="65"/>
      <c r="K32" s="65"/>
      <c r="L32" s="66"/>
    </row>
    <row r="33" spans="1:12" ht="15.75" customHeight="1">
      <c r="A33" s="76" t="s">
        <v>29</v>
      </c>
      <c r="B33" s="77"/>
      <c r="C33" s="64" t="s">
        <v>23</v>
      </c>
      <c r="D33" s="2"/>
      <c r="E33" s="77" t="s">
        <v>30</v>
      </c>
      <c r="F33" s="77"/>
      <c r="G33" s="64" t="s">
        <v>23</v>
      </c>
      <c r="H33" s="65"/>
      <c r="I33" s="65"/>
      <c r="J33" s="65"/>
      <c r="K33" s="65" t="s">
        <v>31</v>
      </c>
      <c r="L33" s="66" t="s">
        <v>32</v>
      </c>
    </row>
    <row r="34" spans="1:12" ht="16.5" customHeight="1" thickBot="1">
      <c r="A34" s="1"/>
      <c r="B34" s="67"/>
      <c r="C34" s="2"/>
      <c r="D34" s="2"/>
      <c r="E34" s="2"/>
      <c r="I34" s="4"/>
      <c r="J34" s="3"/>
      <c r="K34" s="3"/>
      <c r="L34" s="5"/>
    </row>
    <row r="35" spans="1:12" ht="15" customHeight="1" thickBot="1">
      <c r="A35" s="78" t="s">
        <v>33</v>
      </c>
      <c r="B35" s="79"/>
      <c r="C35" s="39">
        <f>SUM(G35:G36)</f>
        <v>1.4679310344827585</v>
      </c>
      <c r="D35" s="2" t="s">
        <v>6</v>
      </c>
      <c r="E35" s="72" t="s">
        <v>35</v>
      </c>
      <c r="F35" s="68" t="s">
        <v>34</v>
      </c>
      <c r="G35" s="22">
        <f>SUM(D13*1.1)</f>
        <v>0.05107034482758621</v>
      </c>
      <c r="H35" s="2" t="s">
        <v>6</v>
      </c>
      <c r="I35" s="4"/>
      <c r="J35" s="3"/>
      <c r="K35" s="73" t="s">
        <v>1</v>
      </c>
      <c r="L35" s="74"/>
    </row>
    <row r="36" spans="1:12" ht="16.5" thickBot="1">
      <c r="A36" s="78"/>
      <c r="B36" s="79"/>
      <c r="D36" s="71"/>
      <c r="E36" s="72" t="s">
        <v>35</v>
      </c>
      <c r="F36" s="68" t="s">
        <v>36</v>
      </c>
      <c r="G36" s="38">
        <f>SUM(D20*1.1)</f>
        <v>1.4168606896551723</v>
      </c>
      <c r="H36" s="2" t="s">
        <v>6</v>
      </c>
      <c r="I36" s="4"/>
      <c r="J36" s="3"/>
      <c r="K36" s="73" t="s">
        <v>1</v>
      </c>
      <c r="L36" s="74"/>
    </row>
    <row r="37" spans="1:12" ht="16.5" thickBot="1">
      <c r="A37" s="52"/>
      <c r="B37" s="37"/>
      <c r="C37" s="75" t="s">
        <v>37</v>
      </c>
      <c r="D37" s="75"/>
      <c r="E37" s="75"/>
      <c r="F37" s="75"/>
      <c r="G37" s="70"/>
      <c r="H37" s="37"/>
      <c r="I37" s="54"/>
      <c r="J37" s="53"/>
      <c r="K37" s="53"/>
      <c r="L37" s="41"/>
    </row>
  </sheetData>
  <sheetProtection/>
  <mergeCells count="15">
    <mergeCell ref="I27:J27"/>
    <mergeCell ref="A31:B31"/>
    <mergeCell ref="E31:F31"/>
    <mergeCell ref="A32:B32"/>
    <mergeCell ref="E32:F32"/>
    <mergeCell ref="A1:L1"/>
    <mergeCell ref="A11:B11"/>
    <mergeCell ref="I20:J20"/>
    <mergeCell ref="A22:B22"/>
    <mergeCell ref="K35:L35"/>
    <mergeCell ref="K36:L36"/>
    <mergeCell ref="C37:F37"/>
    <mergeCell ref="A33:B33"/>
    <mergeCell ref="E33:F33"/>
    <mergeCell ref="A35:B36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Quo vadis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Engelbert Buhren</dc:creator>
  <cp:keywords/>
  <dc:description/>
  <cp:lastModifiedBy>Stefan Scharfenstein</cp:lastModifiedBy>
  <dcterms:created xsi:type="dcterms:W3CDTF">2013-02-26T09:25:14Z</dcterms:created>
  <dcterms:modified xsi:type="dcterms:W3CDTF">2018-10-28T11:09:17Z</dcterms:modified>
  <cp:category/>
  <cp:version/>
  <cp:contentType/>
  <cp:contentStatus/>
</cp:coreProperties>
</file>